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435030\Desktop\CUMPLIMIENTO 2023\9. Septiembre 2023\"/>
    </mc:Choice>
  </mc:AlternateContent>
  <xr:revisionPtr revIDLastSave="0" documentId="13_ncr:1_{9DAAA7F3-8B1F-48FE-B057-D934336CB08E}" xr6:coauthVersionLast="47" xr6:coauthVersionMax="47" xr10:uidLastSave="{00000000-0000-0000-0000-000000000000}"/>
  <bookViews>
    <workbookView xWindow="-120" yWindow="-120" windowWidth="29040" windowHeight="15840" xr2:uid="{0EFB491E-123D-429E-BB29-2DACAC1DD1B4}"/>
  </bookViews>
  <sheets>
    <sheet name="01" sheetId="1" r:id="rId1"/>
  </sheets>
  <definedNames>
    <definedName name="_xlnm._FilterDatabase" localSheetId="0" hidden="1">'01'!#REF!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1" l="1"/>
  <c r="D90" i="1" l="1"/>
  <c r="E45" i="1" l="1"/>
  <c r="E38" i="1"/>
  <c r="E48" i="1"/>
  <c r="E47" i="1"/>
  <c r="E49" i="1" l="1"/>
  <c r="D33" i="1"/>
  <c r="D34" i="1" s="1"/>
  <c r="B19" i="1" l="1"/>
  <c r="B20" i="1"/>
  <c r="D19" i="1"/>
  <c r="B65" i="1" l="1"/>
  <c r="B93" i="1" l="1"/>
  <c r="B92" i="1"/>
  <c r="D91" i="1"/>
  <c r="D89" i="1"/>
  <c r="D88" i="1"/>
  <c r="D87" i="1"/>
  <c r="D86" i="1"/>
  <c r="D85" i="1"/>
  <c r="D84" i="1"/>
  <c r="D83" i="1"/>
  <c r="D82" i="1"/>
  <c r="D92" i="1" l="1"/>
  <c r="D93" i="1"/>
  <c r="E46" i="1" l="1"/>
  <c r="E44" i="1"/>
  <c r="E43" i="1"/>
  <c r="E42" i="1"/>
  <c r="E41" i="1"/>
  <c r="E40" i="1"/>
  <c r="E50" i="1" s="1"/>
  <c r="E39" i="1"/>
  <c r="B64" i="1"/>
  <c r="D75" i="1"/>
  <c r="D74" i="1"/>
  <c r="D68" i="1" l="1"/>
  <c r="E32" i="1" l="1"/>
  <c r="E31" i="1"/>
  <c r="E30" i="1"/>
  <c r="E29" i="1"/>
  <c r="E28" i="1"/>
  <c r="E27" i="1"/>
  <c r="E26" i="1"/>
  <c r="E25" i="1"/>
  <c r="E24" i="1"/>
  <c r="E23" i="1"/>
  <c r="E33" i="1" l="1"/>
  <c r="E34" i="1" s="1"/>
  <c r="D77" i="1"/>
  <c r="D76" i="1"/>
  <c r="D73" i="1"/>
  <c r="D72" i="1"/>
  <c r="D71" i="1"/>
  <c r="D70" i="1"/>
  <c r="D69" i="1"/>
  <c r="D63" i="1" l="1"/>
  <c r="D62" i="1"/>
  <c r="D61" i="1"/>
  <c r="D60" i="1"/>
  <c r="D59" i="1"/>
  <c r="D58" i="1"/>
  <c r="D57" i="1"/>
  <c r="D56" i="1"/>
  <c r="D55" i="1"/>
  <c r="D54" i="1"/>
  <c r="D53" i="1"/>
  <c r="D65" i="1" l="1"/>
  <c r="D64" i="1"/>
  <c r="E10" i="1"/>
  <c r="E11" i="1"/>
  <c r="E12" i="1"/>
  <c r="E13" i="1"/>
  <c r="E14" i="1"/>
  <c r="E15" i="1"/>
  <c r="E16" i="1"/>
  <c r="E17" i="1"/>
  <c r="E18" i="1"/>
  <c r="E9" i="1"/>
  <c r="E8" i="1"/>
  <c r="B33" i="1" l="1"/>
  <c r="B79" i="1" l="1"/>
  <c r="D78" i="1"/>
  <c r="B78" i="1"/>
  <c r="D50" i="1"/>
  <c r="B50" i="1"/>
  <c r="D49" i="1"/>
  <c r="B49" i="1"/>
  <c r="B34" i="1"/>
  <c r="E20" i="1"/>
  <c r="D20" i="1"/>
  <c r="E19" i="1"/>
</calcChain>
</file>

<file path=xl/sharedStrings.xml><?xml version="1.0" encoding="utf-8"?>
<sst xmlns="http://schemas.openxmlformats.org/spreadsheetml/2006/main" count="100" uniqueCount="23">
  <si>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</si>
  <si>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</si>
  <si>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INTERNACIONAL</t>
  </si>
  <si>
    <t>SECUNDARIA</t>
  </si>
  <si>
    <t>TRONCAL</t>
  </si>
  <si>
    <t>CUMPLIMIENTO DE SERVICIO</t>
  </si>
  <si>
    <t>ADELANTADO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</si>
  <si>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</si>
  <si>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</si>
  <si>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</si>
  <si>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</si>
  <si>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</si>
  <si>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</si>
  <si>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</si>
  <si>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</si>
  <si>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</si>
  <si>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</si>
  <si>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</si>
  <si>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AIRES</t>
  </si>
  <si>
    <t>SATENA</t>
  </si>
  <si>
    <t>TOTAL</t>
  </si>
  <si>
    <t>* La Aerolinea AIRES no reporto al momento de emitir el presente boletin</t>
  </si>
  <si>
    <t>CUMPLIMIENTO AEROCOMERCIAL POR CAUSAS
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</si>
</sst>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4" borderId="4" xfId="0" applyFont="1" applyFill="1" applyBorder="1" applyAlignment="1">
      <alignment horizontal="left" indent="1"/>
    </xf>
    <xf numFmtId="0" fontId="2" fillId="4" borderId="0" xfId="0" applyFont="1" applyFill="1"/>
    <xf numFmtId="0" fontId="2" fillId="4" borderId="5" xfId="0" applyFont="1" applyFill="1" applyBorder="1"/>
    <xf numFmtId="0" fontId="0" fillId="0" borderId="4" xfId="0" applyBorder="1" applyAlignment="1">
      <alignment horizontal="left" indent="2"/>
    </xf>
    <xf numFmtId="0" fontId="0" fillId="0" borderId="5" xfId="0" applyBorder="1"/>
    <xf numFmtId="0" fontId="0" fillId="0" borderId="6" xfId="0" applyBorder="1" applyAlignment="1">
      <alignment horizontal="left" indent="2"/>
    </xf>
    <xf numFmtId="0" fontId="0" fillId="0" borderId="7" xfId="0" applyBorder="1"/>
    <xf numFmtId="0" fontId="0" fillId="0" borderId="8" xfId="0" applyBorder="1"/>
    <xf numFmtId="164" fontId="0" fillId="0" borderId="9" xfId="1" applyNumberFormat="1" applyFont="1" applyBorder="1" applyAlignment="1">
      <alignment horizontal="left"/>
    </xf>
    <xf numFmtId="10" fontId="0" fillId="0" borderId="10" xfId="1" applyNumberFormat="1" applyFont="1" applyBorder="1"/>
    <xf numFmtId="10" fontId="0" fillId="5" borderId="11" xfId="1" applyNumberFormat="1" applyFont="1" applyFill="1" applyBorder="1"/>
    <xf numFmtId="164" fontId="0" fillId="0" borderId="6" xfId="1" applyNumberFormat="1" applyFont="1" applyBorder="1" applyAlignment="1">
      <alignment horizontal="left"/>
    </xf>
    <xf numFmtId="10" fontId="0" fillId="0" borderId="7" xfId="1" applyNumberFormat="1" applyFont="1" applyBorder="1"/>
    <xf numFmtId="10" fontId="0" fillId="5" borderId="8" xfId="1" applyNumberFormat="1" applyFont="1" applyFill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/>
    <xf numFmtId="10" fontId="0" fillId="0" borderId="0" xfId="0" applyNumberFormat="1"/>
    <xf numFmtId="10" fontId="0" fillId="0" borderId="0" xfId="1" applyNumberFormat="1" applyFont="1"/>
    <xf numFmtId="0" fontId="2" fillId="0" borderId="5" xfId="0" applyFont="1" applyBorder="1"/>
    <xf numFmtId="0" fontId="2" fillId="0" borderId="8" xfId="0" applyFont="1" applyBorder="1"/>
    <xf numFmtId="10" fontId="0" fillId="0" borderId="0" xfId="1" applyNumberFormat="1" applyFont="1" applyFill="1" applyBorder="1"/>
    <xf numFmtId="0" fontId="2" fillId="0" borderId="0" xfId="0" applyFont="1" applyBorder="1" applyAlignment="1">
      <alignment horizontal="left"/>
    </xf>
    <xf numFmtId="10" fontId="0" fillId="0" borderId="0" xfId="0" applyNumberFormat="1" applyBorder="1"/>
    <xf numFmtId="164" fontId="0" fillId="0" borderId="0" xfId="1" applyNumberFormat="1" applyFont="1" applyBorder="1" applyAlignment="1">
      <alignment horizontal="left"/>
    </xf>
    <xf numFmtId="164" fontId="0" fillId="0" borderId="4" xfId="1" applyNumberFormat="1" applyFont="1" applyBorder="1" applyAlignment="1">
      <alignment horizontal="left"/>
    </xf>
    <xf numFmtId="10" fontId="0" fillId="0" borderId="0" xfId="1" applyNumberFormat="1" applyFont="1" applyBorder="1"/>
    <xf numFmtId="0" fontId="0" fillId="0" borderId="0" xfId="0" applyBorder="1"/>
    <xf numFmtId="0" fontId="2" fillId="3" borderId="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0" fontId="0" fillId="0" borderId="7" xfId="1" applyNumberFormat="1" applyFont="1" applyFill="1" applyBorder="1"/>
    <xf numFmtId="10" fontId="0" fillId="0" borderId="10" xfId="1" applyNumberFormat="1" applyFont="1" applyFill="1" applyBorder="1"/>
    <xf numFmtId="164" fontId="0" fillId="0" borderId="4" xfId="1" applyNumberFormat="1" applyFont="1" applyFill="1" applyBorder="1" applyAlignment="1">
      <alignment horizontal="left"/>
    </xf>
    <xf numFmtId="10" fontId="0" fillId="0" borderId="0" xfId="0" applyNumberFormat="1" applyFont="1" applyAlignment="1">
      <alignment horizontal="right"/>
    </xf>
    <xf numFmtId="10" fontId="0" fillId="0" borderId="0" xfId="0" applyNumberFormat="1" applyFont="1" applyBorder="1" applyAlignment="1">
      <alignment horizontal="right"/>
    </xf>
    <xf numFmtId="10" fontId="1" fillId="0" borderId="0" xfId="1" applyNumberFormat="1" applyFont="1" applyFill="1" applyBorder="1" applyAlignment="1">
      <alignment horizontal="right"/>
    </xf>
    <xf numFmtId="10" fontId="1" fillId="0" borderId="0" xfId="1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0" fillId="0" borderId="4" xfId="0" applyBorder="1"/>
    <xf numFmtId="0" fontId="6" fillId="0" borderId="2" xfId="0" applyFont="1" applyBorder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P96"/>
  <sheetViews>
    <sheetView tabSelected="1"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3" width="15.5703125" bestFit="1" customWidth="1"/>
    <col min="4" max="4" width="14" customWidth="1"/>
    <col min="5" max="5" width="12.5703125" bestFit="1" customWidth="1"/>
    <col min="7" max="7" width="11.5703125" style="20" customWidth="1"/>
    <col min="8" max="8" width="11.5703125" style="37"/>
    <col min="9" max="9" width="15.42578125" style="20" bestFit="1" customWidth="1"/>
    <col min="10" max="10" width="28.5703125" style="20" bestFit="1" customWidth="1"/>
    <col min="11" max="16" width="11.42578125" style="20"/>
  </cols>
  <sheetData>
    <row r="1" spans="1:7" ht="36" customHeight="1" thickBot="1" x14ac:dyDescent="0.3">
      <c r="A1" s="50" t="s">
        <v>22</v>
      </c>
      <c r="B1" s="51"/>
      <c r="C1" s="51"/>
      <c r="D1" s="51"/>
      <c r="E1" s="51"/>
    </row>
    <row r="2" spans="1:7" x14ac:dyDescent="0.25">
      <c r="A2" s="1"/>
      <c r="B2" s="2"/>
      <c r="C2" s="2"/>
      <c r="D2" s="2"/>
      <c r="E2" s="43"/>
    </row>
    <row r="3" spans="1:7" ht="28.5" customHeight="1" x14ac:dyDescent="0.25">
      <c r="A3" s="52" t="s">
        <v>0</v>
      </c>
      <c r="B3" s="52"/>
      <c r="C3" s="52"/>
      <c r="D3" s="52"/>
      <c r="E3" s="53"/>
    </row>
    <row r="4" spans="1:7" ht="28.5" customHeight="1" x14ac:dyDescent="0.25">
      <c r="A4" s="54" t="s">
        <v>1</v>
      </c>
      <c r="B4" s="54"/>
      <c r="C4" s="54"/>
      <c r="D4" s="54"/>
      <c r="E4" s="54"/>
      <c r="F4" s="44"/>
    </row>
    <row r="5" spans="1:7" ht="15.75" thickBot="1" x14ac:dyDescent="0.3">
      <c r="A5" s="57" t="s">
        <v>21</v>
      </c>
      <c r="B5" s="57"/>
      <c r="C5" s="57"/>
      <c r="D5" s="57"/>
      <c r="E5" s="57"/>
      <c r="F5" s="44"/>
      <c r="G5" s="26"/>
    </row>
    <row r="6" spans="1:7" ht="15.75" thickBot="1" x14ac:dyDescent="0.3">
      <c r="A6" s="45"/>
      <c r="B6" s="42"/>
      <c r="C6" s="42"/>
      <c r="D6" s="42"/>
      <c r="E6" s="42"/>
      <c r="G6" s="26"/>
    </row>
    <row r="7" spans="1:7" x14ac:dyDescent="0.25">
      <c r="A7" s="55" t="s">
        <v>18</v>
      </c>
      <c r="B7" s="32" t="s">
        <v>2</v>
      </c>
      <c r="C7" s="32" t="s">
        <v>3</v>
      </c>
      <c r="D7" s="32" t="s">
        <v>4</v>
      </c>
      <c r="E7" s="33" t="s">
        <v>20</v>
      </c>
      <c r="G7" s="26"/>
    </row>
    <row r="8" spans="1:7" x14ac:dyDescent="0.25">
      <c r="A8" s="56"/>
      <c r="B8" s="17">
        <v>0</v>
      </c>
      <c r="C8" s="17">
        <v>0</v>
      </c>
      <c r="D8" s="17">
        <v>0</v>
      </c>
      <c r="E8" s="18">
        <f>+B8+C8+D8</f>
        <v>0</v>
      </c>
      <c r="G8" s="26"/>
    </row>
    <row r="9" spans="1:7" x14ac:dyDescent="0.25">
      <c r="A9" s="3" t="s">
        <v>6</v>
      </c>
      <c r="B9" s="4">
        <v>0</v>
      </c>
      <c r="C9" s="4">
        <v>0</v>
      </c>
      <c r="D9" s="4">
        <v>0</v>
      </c>
      <c r="E9" s="4">
        <f>+B9+C9+D9</f>
        <v>0</v>
      </c>
      <c r="G9" s="25"/>
    </row>
    <row r="10" spans="1:7" x14ac:dyDescent="0.25">
      <c r="A10" s="6" t="s">
        <v>7</v>
      </c>
      <c r="B10">
        <v>0</v>
      </c>
      <c r="C10">
        <v>0</v>
      </c>
      <c r="D10">
        <v>0</v>
      </c>
      <c r="E10" s="22">
        <f t="shared" ref="E10:E18" si="0">+B10+C10+D10</f>
        <v>0</v>
      </c>
      <c r="G10" s="25"/>
    </row>
    <row r="11" spans="1:7" x14ac:dyDescent="0.25">
      <c r="A11" s="6" t="s">
        <v>9</v>
      </c>
      <c r="B11">
        <v>0</v>
      </c>
      <c r="C11">
        <v>0</v>
      </c>
      <c r="D11">
        <v>0</v>
      </c>
      <c r="E11" s="18">
        <f t="shared" si="0"/>
        <v>0</v>
      </c>
      <c r="G11" s="25"/>
    </row>
    <row r="12" spans="1:7" x14ac:dyDescent="0.25">
      <c r="A12" s="3" t="s">
        <v>11</v>
      </c>
      <c r="B12" s="4">
        <v>0</v>
      </c>
      <c r="C12" s="4">
        <v>0</v>
      </c>
      <c r="D12" s="4">
        <v>0</v>
      </c>
      <c r="E12" s="4">
        <f t="shared" si="0"/>
        <v>0</v>
      </c>
      <c r="G12" s="25"/>
    </row>
    <row r="13" spans="1:7" x14ac:dyDescent="0.25">
      <c r="A13" s="6" t="s">
        <v>7</v>
      </c>
      <c r="B13">
        <v>0</v>
      </c>
      <c r="C13">
        <v>0</v>
      </c>
      <c r="D13">
        <v>0</v>
      </c>
      <c r="E13" s="22">
        <f t="shared" si="0"/>
        <v>0</v>
      </c>
      <c r="G13" s="25"/>
    </row>
    <row r="14" spans="1:7" x14ac:dyDescent="0.25">
      <c r="A14" s="6" t="s">
        <v>12</v>
      </c>
      <c r="B14">
        <v>0</v>
      </c>
      <c r="C14">
        <v>0</v>
      </c>
      <c r="D14">
        <v>0</v>
      </c>
      <c r="E14" s="18">
        <f t="shared" si="0"/>
        <v>0</v>
      </c>
      <c r="G14" s="25"/>
    </row>
    <row r="15" spans="1:7" x14ac:dyDescent="0.25">
      <c r="A15" s="3" t="s">
        <v>14</v>
      </c>
      <c r="B15" s="4">
        <v>0</v>
      </c>
      <c r="C15" s="4">
        <v>0</v>
      </c>
      <c r="D15" s="4">
        <v>0</v>
      </c>
      <c r="E15" s="4">
        <f t="shared" si="0"/>
        <v>0</v>
      </c>
      <c r="G15" s="25"/>
    </row>
    <row r="16" spans="1:7" x14ac:dyDescent="0.25">
      <c r="A16" s="3" t="s">
        <v>16</v>
      </c>
      <c r="B16" s="4">
        <v>0</v>
      </c>
      <c r="C16" s="4">
        <v>0</v>
      </c>
      <c r="D16" s="4">
        <v>0</v>
      </c>
      <c r="E16" s="4">
        <f t="shared" si="0"/>
        <v>0</v>
      </c>
      <c r="G16" s="26"/>
    </row>
    <row r="17" spans="1:13" x14ac:dyDescent="0.25">
      <c r="A17" s="6" t="s">
        <v>7</v>
      </c>
      <c r="B17" s="19">
        <v>0</v>
      </c>
      <c r="C17" s="19">
        <v>0</v>
      </c>
      <c r="D17" s="19">
        <v>0</v>
      </c>
      <c r="E17" s="22">
        <f t="shared" si="0"/>
        <v>0</v>
      </c>
      <c r="G17" s="27"/>
      <c r="H17" s="38"/>
      <c r="I17" s="26"/>
    </row>
    <row r="18" spans="1:13" ht="15.75" thickBot="1" x14ac:dyDescent="0.3">
      <c r="A18" s="8" t="s">
        <v>12</v>
      </c>
      <c r="B18" s="9">
        <v>0</v>
      </c>
      <c r="C18" s="9">
        <v>0</v>
      </c>
      <c r="D18" s="9">
        <v>0</v>
      </c>
      <c r="E18" s="23">
        <f t="shared" si="0"/>
        <v>0</v>
      </c>
      <c r="G18" s="27"/>
      <c r="H18" s="38"/>
      <c r="I18" s="26"/>
    </row>
    <row r="19" spans="1:13" x14ac:dyDescent="0.25">
      <c r="A19" s="11" t="s">
        <v>17</v>
      </c>
      <c r="B19" s="12" t="e">
        <f>+B15/B8</f>
        <v>#DIV/0!</v>
      </c>
      <c r="C19" s="12">
        <v>0</v>
      </c>
      <c r="D19" s="12" t="e">
        <f>+D15/D8</f>
        <v>#DIV/0!</v>
      </c>
      <c r="E19" s="13" t="e">
        <f t="shared" ref="E19" si="1">+E15/E8</f>
        <v>#DIV/0!</v>
      </c>
      <c r="G19" s="27"/>
      <c r="H19" s="38"/>
      <c r="I19" s="26"/>
      <c r="K19" s="21"/>
      <c r="L19" s="21"/>
      <c r="M19" s="21"/>
    </row>
    <row r="20" spans="1:13" ht="15.75" thickBot="1" x14ac:dyDescent="0.3">
      <c r="A20" s="14" t="s">
        <v>5</v>
      </c>
      <c r="B20" s="15" t="e">
        <f t="shared" ref="B20:E20" si="2">+B15/(B8-B17-B13-B10)</f>
        <v>#DIV/0!</v>
      </c>
      <c r="C20" s="15">
        <v>0</v>
      </c>
      <c r="D20" s="15" t="e">
        <f t="shared" si="2"/>
        <v>#DIV/0!</v>
      </c>
      <c r="E20" s="16" t="e">
        <f t="shared" si="2"/>
        <v>#DIV/0!</v>
      </c>
      <c r="G20" s="26"/>
      <c r="H20" s="39"/>
      <c r="I20" s="26"/>
      <c r="K20" s="21"/>
      <c r="L20" s="21"/>
      <c r="M20" s="21"/>
    </row>
    <row r="21" spans="1:13" ht="15.75" customHeight="1" thickBot="1" x14ac:dyDescent="0.3">
      <c r="G21" s="26"/>
      <c r="H21" s="38"/>
      <c r="I21" s="26"/>
    </row>
    <row r="22" spans="1:13" ht="15" customHeight="1" x14ac:dyDescent="0.25">
      <c r="A22" s="46" t="s">
        <v>10</v>
      </c>
      <c r="B22" s="31" t="s">
        <v>2</v>
      </c>
      <c r="C22" s="31" t="s">
        <v>3</v>
      </c>
      <c r="D22" s="31" t="s">
        <v>4</v>
      </c>
      <c r="E22" s="33" t="s">
        <v>20</v>
      </c>
      <c r="G22" s="26"/>
      <c r="H22" s="38"/>
      <c r="I22" s="26"/>
    </row>
    <row r="23" spans="1:13" x14ac:dyDescent="0.25">
      <c r="A23" s="47"/>
      <c r="B23" s="17">
        <v>507</v>
      </c>
      <c r="C23" s="17">
        <v>0</v>
      </c>
      <c r="D23" s="17">
        <v>2196</v>
      </c>
      <c r="E23" s="18">
        <f>+B23+C23+D23</f>
        <v>2703</v>
      </c>
      <c r="F23" s="19"/>
      <c r="H23" s="40"/>
    </row>
    <row r="24" spans="1:13" x14ac:dyDescent="0.25">
      <c r="A24" s="3" t="s">
        <v>6</v>
      </c>
      <c r="B24" s="4">
        <v>2</v>
      </c>
      <c r="C24" s="4">
        <v>0</v>
      </c>
      <c r="D24" s="4">
        <v>18</v>
      </c>
      <c r="E24" s="5">
        <f>+B24+C24+D24</f>
        <v>20</v>
      </c>
      <c r="H24" s="40"/>
    </row>
    <row r="25" spans="1:13" ht="15" customHeight="1" x14ac:dyDescent="0.25">
      <c r="A25" s="6" t="s">
        <v>9</v>
      </c>
      <c r="B25">
        <v>0</v>
      </c>
      <c r="C25">
        <v>0</v>
      </c>
      <c r="D25">
        <v>0</v>
      </c>
      <c r="E25" s="7">
        <f t="shared" ref="E25:E30" si="3">+D25+C25+B25</f>
        <v>0</v>
      </c>
      <c r="G25" s="26"/>
      <c r="H25" s="39"/>
    </row>
    <row r="26" spans="1:13" ht="15" customHeight="1" x14ac:dyDescent="0.25">
      <c r="A26" s="3" t="s">
        <v>11</v>
      </c>
      <c r="B26" s="4">
        <v>4</v>
      </c>
      <c r="C26" s="4">
        <v>0</v>
      </c>
      <c r="D26" s="4">
        <v>10</v>
      </c>
      <c r="E26" s="5">
        <f t="shared" si="3"/>
        <v>14</v>
      </c>
      <c r="H26" s="38"/>
    </row>
    <row r="27" spans="1:13" x14ac:dyDescent="0.25">
      <c r="A27" s="6" t="s">
        <v>7</v>
      </c>
      <c r="B27">
        <v>0</v>
      </c>
      <c r="C27">
        <v>0</v>
      </c>
      <c r="D27">
        <v>3</v>
      </c>
      <c r="E27" s="7">
        <f t="shared" si="3"/>
        <v>3</v>
      </c>
    </row>
    <row r="28" spans="1:13" x14ac:dyDescent="0.25">
      <c r="A28" s="6" t="s">
        <v>12</v>
      </c>
      <c r="B28">
        <v>4</v>
      </c>
      <c r="C28">
        <v>0</v>
      </c>
      <c r="D28">
        <v>7</v>
      </c>
      <c r="E28" s="7">
        <f t="shared" si="3"/>
        <v>11</v>
      </c>
    </row>
    <row r="29" spans="1:13" x14ac:dyDescent="0.25">
      <c r="A29" s="3" t="s">
        <v>14</v>
      </c>
      <c r="B29" s="4">
        <v>462</v>
      </c>
      <c r="C29" s="4">
        <v>0</v>
      </c>
      <c r="D29" s="4">
        <v>1930</v>
      </c>
      <c r="E29" s="5">
        <f t="shared" si="3"/>
        <v>2392</v>
      </c>
    </row>
    <row r="30" spans="1:13" x14ac:dyDescent="0.25">
      <c r="A30" s="3" t="s">
        <v>16</v>
      </c>
      <c r="B30" s="4">
        <v>40</v>
      </c>
      <c r="C30" s="4">
        <v>0</v>
      </c>
      <c r="D30" s="4">
        <v>238</v>
      </c>
      <c r="E30" s="5">
        <f t="shared" si="3"/>
        <v>278</v>
      </c>
    </row>
    <row r="31" spans="1:13" x14ac:dyDescent="0.25">
      <c r="A31" s="6" t="s">
        <v>7</v>
      </c>
      <c r="B31">
        <v>16</v>
      </c>
      <c r="C31">
        <v>0</v>
      </c>
      <c r="D31">
        <v>130</v>
      </c>
      <c r="E31" s="7">
        <f>+B31+D31+C31</f>
        <v>146</v>
      </c>
    </row>
    <row r="32" spans="1:13" ht="15.75" thickBot="1" x14ac:dyDescent="0.3">
      <c r="A32" s="8" t="s">
        <v>12</v>
      </c>
      <c r="B32" s="9">
        <v>24</v>
      </c>
      <c r="C32" s="9">
        <v>0</v>
      </c>
      <c r="D32" s="9">
        <v>108</v>
      </c>
      <c r="E32" s="10">
        <f>+D32+C32+B32</f>
        <v>132</v>
      </c>
    </row>
    <row r="33" spans="1:5" x14ac:dyDescent="0.25">
      <c r="A33" s="11" t="s">
        <v>17</v>
      </c>
      <c r="B33" s="12">
        <f>+B29/B23</f>
        <v>0.91124260355029585</v>
      </c>
      <c r="C33" s="12">
        <v>0</v>
      </c>
      <c r="D33" s="12">
        <f>+D29/D23</f>
        <v>0.87887067395264118</v>
      </c>
      <c r="E33" s="13">
        <f>+E29/E23</f>
        <v>0.88494265630780611</v>
      </c>
    </row>
    <row r="34" spans="1:5" ht="15.75" thickBot="1" x14ac:dyDescent="0.3">
      <c r="A34" s="14" t="s">
        <v>5</v>
      </c>
      <c r="B34" s="15">
        <f>+B29/(B23-B31-B27-B33)</f>
        <v>0.94268638696045881</v>
      </c>
      <c r="C34" s="15">
        <v>0</v>
      </c>
      <c r="D34" s="15">
        <f>+D29/(D23-D31-D27-D33)</f>
        <v>0.93592950120770668</v>
      </c>
      <c r="E34" s="16">
        <f>+E29/(E23-E31-E27-E33)</f>
        <v>0.93689471342849739</v>
      </c>
    </row>
    <row r="36" spans="1:5" ht="15.75" thickBot="1" x14ac:dyDescent="0.3"/>
    <row r="37" spans="1:5" x14ac:dyDescent="0.25">
      <c r="A37" s="46" t="s">
        <v>8</v>
      </c>
      <c r="B37" s="31" t="s">
        <v>2</v>
      </c>
      <c r="C37" s="31" t="s">
        <v>3</v>
      </c>
      <c r="D37" s="31" t="s">
        <v>4</v>
      </c>
      <c r="E37" s="33" t="s">
        <v>20</v>
      </c>
    </row>
    <row r="38" spans="1:5" x14ac:dyDescent="0.25">
      <c r="A38" s="47"/>
      <c r="B38" s="17">
        <v>303</v>
      </c>
      <c r="C38" s="17">
        <v>0</v>
      </c>
      <c r="D38" s="17">
        <v>809</v>
      </c>
      <c r="E38" s="18">
        <f>+D38+C38+B38</f>
        <v>1112</v>
      </c>
    </row>
    <row r="39" spans="1:5" x14ac:dyDescent="0.25">
      <c r="A39" s="3" t="s">
        <v>6</v>
      </c>
      <c r="B39" s="4">
        <v>0</v>
      </c>
      <c r="C39" s="4">
        <v>0</v>
      </c>
      <c r="D39" s="4">
        <v>0</v>
      </c>
      <c r="E39" s="5">
        <f t="shared" ref="E39:E46" si="4">+D39+C39+B39</f>
        <v>0</v>
      </c>
    </row>
    <row r="40" spans="1:5" x14ac:dyDescent="0.25">
      <c r="A40" s="6" t="s">
        <v>7</v>
      </c>
      <c r="B40">
        <v>0</v>
      </c>
      <c r="C40">
        <v>0</v>
      </c>
      <c r="D40">
        <v>0</v>
      </c>
      <c r="E40" s="7">
        <f t="shared" si="4"/>
        <v>0</v>
      </c>
    </row>
    <row r="41" spans="1:5" x14ac:dyDescent="0.25">
      <c r="A41" s="6" t="s">
        <v>12</v>
      </c>
      <c r="B41">
        <v>0</v>
      </c>
      <c r="C41">
        <v>0</v>
      </c>
      <c r="D41">
        <v>0</v>
      </c>
      <c r="E41" s="7">
        <f t="shared" si="4"/>
        <v>0</v>
      </c>
    </row>
    <row r="42" spans="1:5" x14ac:dyDescent="0.25">
      <c r="A42" s="6" t="s">
        <v>9</v>
      </c>
      <c r="B42">
        <v>0</v>
      </c>
      <c r="C42">
        <v>0</v>
      </c>
      <c r="D42">
        <v>0</v>
      </c>
      <c r="E42" s="7">
        <f t="shared" si="4"/>
        <v>0</v>
      </c>
    </row>
    <row r="43" spans="1:5" x14ac:dyDescent="0.25">
      <c r="A43" s="3" t="s">
        <v>11</v>
      </c>
      <c r="B43" s="4">
        <v>0</v>
      </c>
      <c r="C43" s="4">
        <v>0</v>
      </c>
      <c r="D43" s="4">
        <v>2</v>
      </c>
      <c r="E43" s="5">
        <f t="shared" si="4"/>
        <v>2</v>
      </c>
    </row>
    <row r="44" spans="1:5" x14ac:dyDescent="0.25">
      <c r="A44" s="6" t="s">
        <v>12</v>
      </c>
      <c r="B44">
        <v>0</v>
      </c>
      <c r="C44">
        <v>0</v>
      </c>
      <c r="D44">
        <v>2</v>
      </c>
      <c r="E44" s="7">
        <f t="shared" si="4"/>
        <v>2</v>
      </c>
    </row>
    <row r="45" spans="1:5" x14ac:dyDescent="0.25">
      <c r="A45" s="3" t="s">
        <v>14</v>
      </c>
      <c r="B45" s="4">
        <v>222</v>
      </c>
      <c r="C45" s="4">
        <v>0</v>
      </c>
      <c r="D45" s="4">
        <v>468</v>
      </c>
      <c r="E45" s="5">
        <f>+D45+C45+B45</f>
        <v>690</v>
      </c>
    </row>
    <row r="46" spans="1:5" x14ac:dyDescent="0.25">
      <c r="A46" s="3" t="s">
        <v>16</v>
      </c>
      <c r="B46" s="4">
        <v>81</v>
      </c>
      <c r="C46" s="4">
        <v>0</v>
      </c>
      <c r="D46" s="4">
        <v>339</v>
      </c>
      <c r="E46" s="5">
        <f t="shared" si="4"/>
        <v>420</v>
      </c>
    </row>
    <row r="47" spans="1:5" x14ac:dyDescent="0.25">
      <c r="A47" s="6" t="s">
        <v>7</v>
      </c>
      <c r="B47">
        <v>52</v>
      </c>
      <c r="C47">
        <v>0</v>
      </c>
      <c r="D47">
        <v>278</v>
      </c>
      <c r="E47" s="7">
        <f>+B47+C47+D47</f>
        <v>330</v>
      </c>
    </row>
    <row r="48" spans="1:5" ht="15.75" thickBot="1" x14ac:dyDescent="0.3">
      <c r="A48" s="8" t="s">
        <v>12</v>
      </c>
      <c r="B48" s="9">
        <v>29</v>
      </c>
      <c r="C48" s="9">
        <v>0</v>
      </c>
      <c r="D48" s="9">
        <v>61</v>
      </c>
      <c r="E48" s="10">
        <f>+B48+C48+D48</f>
        <v>90</v>
      </c>
    </row>
    <row r="49" spans="1:6" x14ac:dyDescent="0.25">
      <c r="A49" s="11" t="s">
        <v>17</v>
      </c>
      <c r="B49" s="12">
        <f>+B45/B38</f>
        <v>0.73267326732673266</v>
      </c>
      <c r="C49" s="12">
        <v>0</v>
      </c>
      <c r="D49" s="12">
        <f t="shared" ref="D49" si="5">+D45/D38</f>
        <v>0.57849196538936964</v>
      </c>
      <c r="E49" s="13">
        <f>+E45/E38</f>
        <v>0.62050359712230219</v>
      </c>
    </row>
    <row r="50" spans="1:6" ht="15.75" thickBot="1" x14ac:dyDescent="0.3">
      <c r="A50" s="14" t="s">
        <v>5</v>
      </c>
      <c r="B50" s="15">
        <f>+B45/(B38-B40-B47)</f>
        <v>0.8844621513944223</v>
      </c>
      <c r="C50" s="15">
        <v>0</v>
      </c>
      <c r="D50" s="15">
        <f t="shared" ref="D50" si="6">+D45/(D38-D40-D47)</f>
        <v>0.88135593220338981</v>
      </c>
      <c r="E50" s="16">
        <f>+E45/(E38-E40-E47)</f>
        <v>0.88235294117647056</v>
      </c>
    </row>
    <row r="51" spans="1:6" ht="15.75" thickBot="1" x14ac:dyDescent="0.3"/>
    <row r="52" spans="1:6" x14ac:dyDescent="0.25">
      <c r="A52" s="48" t="s">
        <v>13</v>
      </c>
      <c r="B52" s="31" t="s">
        <v>3</v>
      </c>
      <c r="C52" s="31" t="s">
        <v>4</v>
      </c>
      <c r="D52" s="33" t="s">
        <v>20</v>
      </c>
      <c r="F52" s="41"/>
    </row>
    <row r="53" spans="1:6" x14ac:dyDescent="0.25">
      <c r="A53" s="49"/>
      <c r="B53" s="17">
        <v>4315</v>
      </c>
      <c r="C53" s="17">
        <v>0</v>
      </c>
      <c r="D53" s="18">
        <f>+B53+C53</f>
        <v>4315</v>
      </c>
    </row>
    <row r="54" spans="1:6" x14ac:dyDescent="0.25">
      <c r="A54" s="3" t="s">
        <v>6</v>
      </c>
      <c r="B54" s="4">
        <v>93</v>
      </c>
      <c r="C54" s="4">
        <v>0</v>
      </c>
      <c r="D54" s="5">
        <f>+B54+C54</f>
        <v>93</v>
      </c>
    </row>
    <row r="55" spans="1:6" x14ac:dyDescent="0.25">
      <c r="A55" s="6" t="s">
        <v>7</v>
      </c>
      <c r="B55">
        <v>81</v>
      </c>
      <c r="C55">
        <v>0</v>
      </c>
      <c r="D55" s="7">
        <f>+C55+B55</f>
        <v>81</v>
      </c>
    </row>
    <row r="56" spans="1:6" x14ac:dyDescent="0.25">
      <c r="A56" s="6" t="s">
        <v>12</v>
      </c>
      <c r="B56">
        <v>12</v>
      </c>
      <c r="C56">
        <v>0</v>
      </c>
      <c r="D56" s="7">
        <f>+C56+B56</f>
        <v>12</v>
      </c>
    </row>
    <row r="57" spans="1:6" x14ac:dyDescent="0.25">
      <c r="A57" s="3" t="s">
        <v>11</v>
      </c>
      <c r="B57" s="4">
        <v>203</v>
      </c>
      <c r="C57" s="4">
        <v>0</v>
      </c>
      <c r="D57" s="5">
        <f>C57+B57</f>
        <v>203</v>
      </c>
    </row>
    <row r="58" spans="1:6" x14ac:dyDescent="0.25">
      <c r="A58" s="6" t="s">
        <v>7</v>
      </c>
      <c r="B58">
        <v>82</v>
      </c>
      <c r="C58">
        <v>0</v>
      </c>
      <c r="D58" s="7">
        <f t="shared" ref="D58:D63" si="7">+C58+B58</f>
        <v>82</v>
      </c>
    </row>
    <row r="59" spans="1:6" x14ac:dyDescent="0.25">
      <c r="A59" s="6" t="s">
        <v>12</v>
      </c>
      <c r="B59">
        <v>121</v>
      </c>
      <c r="C59">
        <v>0</v>
      </c>
      <c r="D59" s="7">
        <f t="shared" si="7"/>
        <v>121</v>
      </c>
    </row>
    <row r="60" spans="1:6" x14ac:dyDescent="0.25">
      <c r="A60" s="3" t="s">
        <v>14</v>
      </c>
      <c r="B60" s="4">
        <v>2517</v>
      </c>
      <c r="C60" s="4">
        <v>0</v>
      </c>
      <c r="D60" s="5">
        <f t="shared" si="7"/>
        <v>2517</v>
      </c>
    </row>
    <row r="61" spans="1:6" x14ac:dyDescent="0.25">
      <c r="A61" s="3" t="s">
        <v>16</v>
      </c>
      <c r="B61" s="4">
        <v>1502</v>
      </c>
      <c r="C61" s="4">
        <v>0</v>
      </c>
      <c r="D61" s="5">
        <f t="shared" si="7"/>
        <v>1502</v>
      </c>
    </row>
    <row r="62" spans="1:6" x14ac:dyDescent="0.25">
      <c r="A62" s="6" t="s">
        <v>7</v>
      </c>
      <c r="B62">
        <v>1155</v>
      </c>
      <c r="C62">
        <v>0</v>
      </c>
      <c r="D62" s="7">
        <f t="shared" si="7"/>
        <v>1155</v>
      </c>
    </row>
    <row r="63" spans="1:6" ht="15.75" thickBot="1" x14ac:dyDescent="0.3">
      <c r="A63" s="8" t="s">
        <v>12</v>
      </c>
      <c r="B63" s="9">
        <v>347</v>
      </c>
      <c r="C63" s="9">
        <v>0</v>
      </c>
      <c r="D63" s="10">
        <f t="shared" si="7"/>
        <v>347</v>
      </c>
    </row>
    <row r="64" spans="1:6" x14ac:dyDescent="0.25">
      <c r="A64" s="11" t="s">
        <v>17</v>
      </c>
      <c r="B64" s="35">
        <f>+B60/B53</f>
        <v>0.58331402085747397</v>
      </c>
      <c r="C64" s="12">
        <v>0</v>
      </c>
      <c r="D64" s="13">
        <f>+D60/D53</f>
        <v>0.58331402085747397</v>
      </c>
    </row>
    <row r="65" spans="1:4" ht="15.75" thickBot="1" x14ac:dyDescent="0.3">
      <c r="A65" s="14" t="s">
        <v>5</v>
      </c>
      <c r="B65" s="34">
        <f>+B60/(B53-B62-B58-B55)</f>
        <v>0.83983983983983979</v>
      </c>
      <c r="C65" s="15">
        <v>0</v>
      </c>
      <c r="D65" s="16">
        <f>+D60/(D53-D62-D58-D55)</f>
        <v>0.83983983983983979</v>
      </c>
    </row>
    <row r="66" spans="1:4" ht="15.75" thickBot="1" x14ac:dyDescent="0.3"/>
    <row r="67" spans="1:4" x14ac:dyDescent="0.25">
      <c r="A67" s="46" t="s">
        <v>15</v>
      </c>
      <c r="B67" s="31" t="s">
        <v>3</v>
      </c>
      <c r="C67" s="31" t="s">
        <v>2</v>
      </c>
      <c r="D67" s="33" t="s">
        <v>20</v>
      </c>
    </row>
    <row r="68" spans="1:4" x14ac:dyDescent="0.25">
      <c r="A68" s="47"/>
      <c r="B68" s="17">
        <v>269</v>
      </c>
      <c r="C68" s="17">
        <v>0</v>
      </c>
      <c r="D68" s="18">
        <f>+B68+C68</f>
        <v>269</v>
      </c>
    </row>
    <row r="69" spans="1:4" x14ac:dyDescent="0.25">
      <c r="A69" s="3" t="s">
        <v>6</v>
      </c>
      <c r="B69" s="4">
        <v>3</v>
      </c>
      <c r="C69" s="4">
        <v>0</v>
      </c>
      <c r="D69" s="5">
        <f t="shared" ref="D69:D77" si="8">+C69+B69</f>
        <v>3</v>
      </c>
    </row>
    <row r="70" spans="1:4" x14ac:dyDescent="0.25">
      <c r="A70" s="6" t="s">
        <v>9</v>
      </c>
      <c r="B70">
        <v>0</v>
      </c>
      <c r="C70">
        <v>0</v>
      </c>
      <c r="D70" s="7">
        <f t="shared" si="8"/>
        <v>0</v>
      </c>
    </row>
    <row r="71" spans="1:4" x14ac:dyDescent="0.25">
      <c r="A71" s="3" t="s">
        <v>11</v>
      </c>
      <c r="B71" s="4">
        <v>0</v>
      </c>
      <c r="C71" s="4">
        <v>0</v>
      </c>
      <c r="D71" s="5">
        <f t="shared" si="8"/>
        <v>0</v>
      </c>
    </row>
    <row r="72" spans="1:4" x14ac:dyDescent="0.25">
      <c r="A72" s="6" t="s">
        <v>7</v>
      </c>
      <c r="B72">
        <v>0</v>
      </c>
      <c r="C72">
        <v>0</v>
      </c>
      <c r="D72" s="7">
        <f t="shared" si="8"/>
        <v>0</v>
      </c>
    </row>
    <row r="73" spans="1:4" x14ac:dyDescent="0.25">
      <c r="A73" s="6" t="s">
        <v>12</v>
      </c>
      <c r="B73">
        <v>0</v>
      </c>
      <c r="C73">
        <v>0</v>
      </c>
      <c r="D73" s="7">
        <f t="shared" si="8"/>
        <v>0</v>
      </c>
    </row>
    <row r="74" spans="1:4" x14ac:dyDescent="0.25">
      <c r="A74" s="3" t="s">
        <v>14</v>
      </c>
      <c r="B74" s="4">
        <v>226</v>
      </c>
      <c r="C74" s="4">
        <v>0</v>
      </c>
      <c r="D74" s="5">
        <f>+C74+B74</f>
        <v>226</v>
      </c>
    </row>
    <row r="75" spans="1:4" x14ac:dyDescent="0.25">
      <c r="A75" s="3" t="s">
        <v>16</v>
      </c>
      <c r="B75" s="4">
        <v>40</v>
      </c>
      <c r="C75" s="4">
        <v>0</v>
      </c>
      <c r="D75" s="5">
        <f>+C75+B75</f>
        <v>40</v>
      </c>
    </row>
    <row r="76" spans="1:4" x14ac:dyDescent="0.25">
      <c r="A76" s="6" t="s">
        <v>7</v>
      </c>
      <c r="B76">
        <v>25</v>
      </c>
      <c r="C76">
        <v>0</v>
      </c>
      <c r="D76" s="7">
        <f t="shared" si="8"/>
        <v>25</v>
      </c>
    </row>
    <row r="77" spans="1:4" ht="15.75" thickBot="1" x14ac:dyDescent="0.3">
      <c r="A77" s="8" t="s">
        <v>12</v>
      </c>
      <c r="B77" s="9">
        <v>15</v>
      </c>
      <c r="C77" s="9">
        <v>0</v>
      </c>
      <c r="D77" s="10">
        <f t="shared" si="8"/>
        <v>15</v>
      </c>
    </row>
    <row r="78" spans="1:4" x14ac:dyDescent="0.25">
      <c r="A78" s="11" t="s">
        <v>17</v>
      </c>
      <c r="B78" s="12">
        <f>+B74/B68</f>
        <v>0.8401486988847584</v>
      </c>
      <c r="C78" s="12">
        <v>0</v>
      </c>
      <c r="D78" s="13">
        <f t="shared" ref="D78" si="9">+D74/D68</f>
        <v>0.8401486988847584</v>
      </c>
    </row>
    <row r="79" spans="1:4" ht="15.75" thickBot="1" x14ac:dyDescent="0.3">
      <c r="A79" s="14" t="s">
        <v>5</v>
      </c>
      <c r="B79" s="15">
        <f>+B74/(B68-B76-B72)</f>
        <v>0.92622950819672134</v>
      </c>
      <c r="C79" s="15">
        <v>0</v>
      </c>
      <c r="D79" s="16">
        <f>+D74/(D68-D76-D72-D70)</f>
        <v>0.92622950819672134</v>
      </c>
    </row>
    <row r="80" spans="1:4" ht="15.75" thickBot="1" x14ac:dyDescent="0.3"/>
    <row r="81" spans="1:5" x14ac:dyDescent="0.25">
      <c r="A81" s="48" t="s">
        <v>19</v>
      </c>
      <c r="B81" s="31" t="s">
        <v>3</v>
      </c>
      <c r="C81" s="31" t="s">
        <v>4</v>
      </c>
      <c r="D81" s="33" t="s">
        <v>20</v>
      </c>
    </row>
    <row r="82" spans="1:5" x14ac:dyDescent="0.25">
      <c r="A82" s="49"/>
      <c r="B82" s="17">
        <v>2265</v>
      </c>
      <c r="C82" s="17">
        <v>0</v>
      </c>
      <c r="D82" s="18">
        <f>+B82+C82</f>
        <v>2265</v>
      </c>
    </row>
    <row r="83" spans="1:5" x14ac:dyDescent="0.25">
      <c r="A83" s="3" t="s">
        <v>6</v>
      </c>
      <c r="B83" s="4">
        <v>0</v>
      </c>
      <c r="C83" s="4">
        <v>0</v>
      </c>
      <c r="D83" s="5">
        <f t="shared" ref="D83:D87" si="10">+C83+B83</f>
        <v>0</v>
      </c>
    </row>
    <row r="84" spans="1:5" x14ac:dyDescent="0.25">
      <c r="A84" s="6" t="s">
        <v>9</v>
      </c>
      <c r="B84">
        <v>0</v>
      </c>
      <c r="C84">
        <v>0</v>
      </c>
      <c r="D84" s="7">
        <f t="shared" si="10"/>
        <v>0</v>
      </c>
    </row>
    <row r="85" spans="1:5" x14ac:dyDescent="0.25">
      <c r="A85" s="3" t="s">
        <v>11</v>
      </c>
      <c r="B85" s="4">
        <v>19</v>
      </c>
      <c r="C85" s="4">
        <v>0</v>
      </c>
      <c r="D85" s="5">
        <f t="shared" si="10"/>
        <v>19</v>
      </c>
    </row>
    <row r="86" spans="1:5" x14ac:dyDescent="0.25">
      <c r="A86" s="6" t="s">
        <v>7</v>
      </c>
      <c r="B86">
        <v>14</v>
      </c>
      <c r="C86">
        <v>0</v>
      </c>
      <c r="D86" s="7">
        <f t="shared" si="10"/>
        <v>14</v>
      </c>
    </row>
    <row r="87" spans="1:5" x14ac:dyDescent="0.25">
      <c r="A87" s="6" t="s">
        <v>12</v>
      </c>
      <c r="B87">
        <v>5</v>
      </c>
      <c r="C87">
        <v>0</v>
      </c>
      <c r="D87" s="7">
        <f t="shared" si="10"/>
        <v>5</v>
      </c>
    </row>
    <row r="88" spans="1:5" x14ac:dyDescent="0.25">
      <c r="A88" s="3" t="s">
        <v>14</v>
      </c>
      <c r="B88" s="4">
        <v>1630</v>
      </c>
      <c r="C88" s="4">
        <v>0</v>
      </c>
      <c r="D88" s="5">
        <f>+C88+B88</f>
        <v>1630</v>
      </c>
    </row>
    <row r="89" spans="1:5" x14ac:dyDescent="0.25">
      <c r="A89" s="3" t="s">
        <v>16</v>
      </c>
      <c r="B89" s="4">
        <v>616</v>
      </c>
      <c r="C89" s="4">
        <v>0</v>
      </c>
      <c r="D89" s="5">
        <f>+C89+B89</f>
        <v>616</v>
      </c>
    </row>
    <row r="90" spans="1:5" x14ac:dyDescent="0.25">
      <c r="A90" s="6" t="s">
        <v>7</v>
      </c>
      <c r="B90">
        <v>490</v>
      </c>
      <c r="C90">
        <v>0</v>
      </c>
      <c r="D90" s="7">
        <f>+C90+B90</f>
        <v>490</v>
      </c>
    </row>
    <row r="91" spans="1:5" ht="15.75" thickBot="1" x14ac:dyDescent="0.3">
      <c r="A91" s="8" t="s">
        <v>12</v>
      </c>
      <c r="B91" s="9">
        <v>126</v>
      </c>
      <c r="C91" s="9">
        <v>0</v>
      </c>
      <c r="D91" s="10">
        <f t="shared" ref="D91" si="11">+C91+B91</f>
        <v>126</v>
      </c>
    </row>
    <row r="92" spans="1:5" x14ac:dyDescent="0.25">
      <c r="A92" s="11" t="s">
        <v>17</v>
      </c>
      <c r="B92" s="12">
        <f>+B88/B82</f>
        <v>0.7196467991169978</v>
      </c>
      <c r="C92" s="12">
        <v>0</v>
      </c>
      <c r="D92" s="13">
        <f>+D88/D82</f>
        <v>0.7196467991169978</v>
      </c>
    </row>
    <row r="93" spans="1:5" ht="15.75" thickBot="1" x14ac:dyDescent="0.3">
      <c r="A93" s="14" t="s">
        <v>5</v>
      </c>
      <c r="B93" s="15">
        <f>+B88/(B82-B90-B86)</f>
        <v>0.92561044860874508</v>
      </c>
      <c r="C93" s="15">
        <v>0</v>
      </c>
      <c r="D93" s="16">
        <f>+D88/(D82-D90-D86-D84)</f>
        <v>0.92561044860874508</v>
      </c>
    </row>
    <row r="94" spans="1:5" x14ac:dyDescent="0.25">
      <c r="A94" s="28"/>
      <c r="B94" s="29"/>
      <c r="C94" s="29"/>
      <c r="D94" s="24"/>
      <c r="E94" s="30"/>
    </row>
    <row r="95" spans="1:5" x14ac:dyDescent="0.25">
      <c r="A95" s="36"/>
    </row>
    <row r="96" spans="1:5" x14ac:dyDescent="0.25">
      <c r="A96" s="36"/>
    </row>
  </sheetData>
  <mergeCells count="10">
    <mergeCell ref="A37:A38"/>
    <mergeCell ref="A52:A53"/>
    <mergeCell ref="A67:A68"/>
    <mergeCell ref="A81:A82"/>
    <mergeCell ref="A1:E1"/>
    <mergeCell ref="A3:E3"/>
    <mergeCell ref="A4:E4"/>
    <mergeCell ref="A22:A23"/>
    <mergeCell ref="A7:A8"/>
    <mergeCell ref="A5:E5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2023</Filtro>
    <Orden xmlns="8cf1b8fd-72df-4c21-8306-a5f720778edf">179</Orden>
    <Formato xmlns="8cf1b8fd-72df-4c21-8306-a5f720778edf">/Style%20Library/Images/xls.svg</Formato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customXml/itemProps2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SEPTIEMBRE 2023</dc:title>
  <dc:creator>ASUS</dc:creator>
  <cp:lastModifiedBy>Juan David Dominguez Arrieta</cp:lastModifiedBy>
  <dcterms:created xsi:type="dcterms:W3CDTF">2020-03-27T16:34:22Z</dcterms:created>
  <dcterms:modified xsi:type="dcterms:W3CDTF">2023-11-27T15:56:39Z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